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5895" activeTab="1"/>
  </bookViews>
  <sheets>
    <sheet name="Regression" sheetId="5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L7" i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6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29"/>
  <c r="I29" s="1"/>
  <c r="G30"/>
  <c r="I30" s="1"/>
  <c r="G6"/>
  <c r="I6" s="1"/>
  <c r="F7"/>
  <c r="H7" s="1"/>
  <c r="J7" s="1"/>
  <c r="F8"/>
  <c r="H8" s="1"/>
  <c r="J8" s="1"/>
  <c r="F9"/>
  <c r="H9" s="1"/>
  <c r="J9" s="1"/>
  <c r="F10"/>
  <c r="H10" s="1"/>
  <c r="J10" s="1"/>
  <c r="F11"/>
  <c r="H11" s="1"/>
  <c r="J11" s="1"/>
  <c r="F12"/>
  <c r="H12" s="1"/>
  <c r="J12" s="1"/>
  <c r="F13"/>
  <c r="H13" s="1"/>
  <c r="J13" s="1"/>
  <c r="F14"/>
  <c r="H14" s="1"/>
  <c r="J14" s="1"/>
  <c r="F15"/>
  <c r="H15" s="1"/>
  <c r="J15" s="1"/>
  <c r="F16"/>
  <c r="H16" s="1"/>
  <c r="J16" s="1"/>
  <c r="F17"/>
  <c r="H17" s="1"/>
  <c r="J17" s="1"/>
  <c r="F18"/>
  <c r="H18" s="1"/>
  <c r="J18" s="1"/>
  <c r="F19"/>
  <c r="H19" s="1"/>
  <c r="J19" s="1"/>
  <c r="F20"/>
  <c r="H20" s="1"/>
  <c r="J20" s="1"/>
  <c r="F21"/>
  <c r="H21" s="1"/>
  <c r="J21" s="1"/>
  <c r="F22"/>
  <c r="H22" s="1"/>
  <c r="J22" s="1"/>
  <c r="F23"/>
  <c r="H23" s="1"/>
  <c r="J23" s="1"/>
  <c r="F24"/>
  <c r="H24" s="1"/>
  <c r="J24" s="1"/>
  <c r="F25"/>
  <c r="H25" s="1"/>
  <c r="J25" s="1"/>
  <c r="F26"/>
  <c r="H26" s="1"/>
  <c r="J26" s="1"/>
  <c r="F27"/>
  <c r="H27" s="1"/>
  <c r="J27" s="1"/>
  <c r="F28"/>
  <c r="H28" s="1"/>
  <c r="J28" s="1"/>
  <c r="F29"/>
  <c r="H29" s="1"/>
  <c r="J29" s="1"/>
  <c r="F30"/>
  <c r="H30" s="1"/>
  <c r="J30" s="1"/>
  <c r="F6"/>
  <c r="H6" s="1"/>
  <c r="J6" s="1"/>
</calcChain>
</file>

<file path=xl/sharedStrings.xml><?xml version="1.0" encoding="utf-8"?>
<sst xmlns="http://schemas.openxmlformats.org/spreadsheetml/2006/main" count="42" uniqueCount="41">
  <si>
    <t>The Geiger Counter</t>
  </si>
  <si>
    <t>The Half life of Indium</t>
  </si>
  <si>
    <t>Time</t>
  </si>
  <si>
    <t>Count</t>
  </si>
  <si>
    <t>Count err</t>
  </si>
  <si>
    <t>Rate</t>
  </si>
  <si>
    <t>Rate err</t>
  </si>
  <si>
    <t>BG Rate</t>
  </si>
  <si>
    <t>BG err</t>
  </si>
  <si>
    <t>FRate</t>
  </si>
  <si>
    <t>FRate err</t>
  </si>
  <si>
    <t>T sec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</si>
  <si>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</si>
  <si>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</si>
  <si>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</si>
  <si>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</si>
  <si>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</si>
  <si>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</si>
  <si>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</si>
  <si>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</si>
  <si>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</si>
  <si>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</si>
  <si>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</si>
  <si>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</si>
  <si>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</si>
  <si>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</si>
  <si>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</si>
  <si>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</si>
  <si>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</si>
  <si>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</si>
  <si>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</si>
  <si>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</si>
  <si>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</si>
  <si>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</si>
  <si>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</si>
  <si>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</si>
  <si>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</si>
  <si>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ln Frate</t>
  </si>
  <si>
    <t>ln Frate err</t>
  </si>
  <si>
    <t>±</t>
  </si>
  <si>
    <t>4.56664351085611E-06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</si>
</sst>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5" fillId="0" borderId="0" xfId="0" applyFont="1"/>
    <xf numFmtId="49" fontId="0" fillId="0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Count Rate of Indium vs.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exp"/>
            <c:intercept val="22.946669999999997"/>
            <c:dispRSqr val="1"/>
            <c:dispEq val="1"/>
            <c:trendlineLbl>
              <c:layout>
                <c:manualLayout>
                  <c:x val="-1.7648293963254593E-2"/>
                  <c:y val="-0.27046697287839022"/>
                </c:manualLayout>
              </c:layout>
              <c:numFmt formatCode="@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Sheet1!$J$6:$J$30</c:f>
                <c:numCache>
                  <c:formatCode>General</c:formatCode>
                  <c:ptCount val="25"/>
                  <c:pt idx="0">
                    <c:v>0.62671985589877222</c:v>
                  </c:pt>
                  <c:pt idx="1">
                    <c:v>0.62605466569976498</c:v>
                  </c:pt>
                  <c:pt idx="2">
                    <c:v>0.59137316664033912</c:v>
                  </c:pt>
                  <c:pt idx="3">
                    <c:v>0.57614620058145338</c:v>
                  </c:pt>
                  <c:pt idx="4">
                    <c:v>0.54822947344661743</c:v>
                  </c:pt>
                  <c:pt idx="5">
                    <c:v>0.53800041305229906</c:v>
                  </c:pt>
                  <c:pt idx="6">
                    <c:v>0.52440442408507582</c:v>
                  </c:pt>
                  <c:pt idx="7">
                    <c:v>0.51639777949432231</c:v>
                  </c:pt>
                  <c:pt idx="8">
                    <c:v>0.52174919474995096</c:v>
                  </c:pt>
                  <c:pt idx="9">
                    <c:v>0.45399461572920791</c:v>
                  </c:pt>
                  <c:pt idx="10">
                    <c:v>0.4672615256292062</c:v>
                  </c:pt>
                  <c:pt idx="11">
                    <c:v>0.46278144589716069</c:v>
                  </c:pt>
                  <c:pt idx="12">
                    <c:v>0.44409708648247426</c:v>
                  </c:pt>
                  <c:pt idx="13">
                    <c:v>0.40551750201988135</c:v>
                  </c:pt>
                  <c:pt idx="14">
                    <c:v>0.40688518719112343</c:v>
                  </c:pt>
                  <c:pt idx="15">
                    <c:v>0.40448870331705322</c:v>
                  </c:pt>
                  <c:pt idx="16">
                    <c:v>0.3756475889861548</c:v>
                  </c:pt>
                  <c:pt idx="17">
                    <c:v>0.37822685726367394</c:v>
                  </c:pt>
                  <c:pt idx="18">
                    <c:v>0.36285901761795403</c:v>
                  </c:pt>
                  <c:pt idx="19">
                    <c:v>0.35551215012835896</c:v>
                  </c:pt>
                  <c:pt idx="20">
                    <c:v>0.34641016151377546</c:v>
                  </c:pt>
                  <c:pt idx="21">
                    <c:v>0.33582402799349809</c:v>
                  </c:pt>
                  <c:pt idx="22">
                    <c:v>0.32744804507314168</c:v>
                  </c:pt>
                  <c:pt idx="23">
                    <c:v>0.32403703492039304</c:v>
                  </c:pt>
                  <c:pt idx="24">
                    <c:v>0.30092450142112981</c:v>
                  </c:pt>
                </c:numCache>
              </c:numRef>
            </c:plus>
            <c:minus>
              <c:numRef>
                <c:f>Sheet1!$J$6:$J$30</c:f>
                <c:numCache>
                  <c:formatCode>General</c:formatCode>
                  <c:ptCount val="25"/>
                  <c:pt idx="0">
                    <c:v>0.62671985589877222</c:v>
                  </c:pt>
                  <c:pt idx="1">
                    <c:v>0.62605466569976498</c:v>
                  </c:pt>
                  <c:pt idx="2">
                    <c:v>0.59137316664033912</c:v>
                  </c:pt>
                  <c:pt idx="3">
                    <c:v>0.57614620058145338</c:v>
                  </c:pt>
                  <c:pt idx="4">
                    <c:v>0.54822947344661743</c:v>
                  </c:pt>
                  <c:pt idx="5">
                    <c:v>0.53800041305229906</c:v>
                  </c:pt>
                  <c:pt idx="6">
                    <c:v>0.52440442408507582</c:v>
                  </c:pt>
                  <c:pt idx="7">
                    <c:v>0.51639777949432231</c:v>
                  </c:pt>
                  <c:pt idx="8">
                    <c:v>0.52174919474995096</c:v>
                  </c:pt>
                  <c:pt idx="9">
                    <c:v>0.45399461572920791</c:v>
                  </c:pt>
                  <c:pt idx="10">
                    <c:v>0.4672615256292062</c:v>
                  </c:pt>
                  <c:pt idx="11">
                    <c:v>0.46278144589716069</c:v>
                  </c:pt>
                  <c:pt idx="12">
                    <c:v>0.44409708648247426</c:v>
                  </c:pt>
                  <c:pt idx="13">
                    <c:v>0.40551750201988135</c:v>
                  </c:pt>
                  <c:pt idx="14">
                    <c:v>0.40688518719112343</c:v>
                  </c:pt>
                  <c:pt idx="15">
                    <c:v>0.40448870331705322</c:v>
                  </c:pt>
                  <c:pt idx="16">
                    <c:v>0.3756475889861548</c:v>
                  </c:pt>
                  <c:pt idx="17">
                    <c:v>0.37822685726367394</c:v>
                  </c:pt>
                  <c:pt idx="18">
                    <c:v>0.36285901761795403</c:v>
                  </c:pt>
                  <c:pt idx="19">
                    <c:v>0.35551215012835896</c:v>
                  </c:pt>
                  <c:pt idx="20">
                    <c:v>0.34641016151377546</c:v>
                  </c:pt>
                  <c:pt idx="21">
                    <c:v>0.33582402799349809</c:v>
                  </c:pt>
                  <c:pt idx="22">
                    <c:v>0.32744804507314168</c:v>
                  </c:pt>
                  <c:pt idx="23">
                    <c:v>0.32403703492039304</c:v>
                  </c:pt>
                  <c:pt idx="24">
                    <c:v>0.30092450142112981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Sheet1!$D$6:$D$30</c:f>
              <c:numCache>
                <c:formatCode>General</c:formatCode>
                <c:ptCount val="25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</c:numCache>
            </c:numRef>
          </c:xVal>
          <c:yVal>
            <c:numRef>
              <c:f>Sheet1!$I$6:$I$30</c:f>
              <c:numCache>
                <c:formatCode>General</c:formatCode>
                <c:ptCount val="25"/>
                <c:pt idx="0">
                  <c:v>22.946666666666669</c:v>
                </c:pt>
                <c:pt idx="1">
                  <c:v>22.896666666666668</c:v>
                </c:pt>
                <c:pt idx="2">
                  <c:v>20.363333333333333</c:v>
                </c:pt>
                <c:pt idx="3">
                  <c:v>19.296666666666667</c:v>
                </c:pt>
                <c:pt idx="4">
                  <c:v>17.413333333333334</c:v>
                </c:pt>
                <c:pt idx="5">
                  <c:v>16.746666666666666</c:v>
                </c:pt>
                <c:pt idx="6">
                  <c:v>15.88</c:v>
                </c:pt>
                <c:pt idx="7">
                  <c:v>15.379999999999999</c:v>
                </c:pt>
                <c:pt idx="8">
                  <c:v>15.713333333333333</c:v>
                </c:pt>
                <c:pt idx="9">
                  <c:v>11.746666666666666</c:v>
                </c:pt>
                <c:pt idx="10">
                  <c:v>12.479999999999999</c:v>
                </c:pt>
                <c:pt idx="11">
                  <c:v>12.229999999999999</c:v>
                </c:pt>
                <c:pt idx="12">
                  <c:v>11.213333333333333</c:v>
                </c:pt>
                <c:pt idx="13">
                  <c:v>9.2466666666666661</c:v>
                </c:pt>
                <c:pt idx="14">
                  <c:v>9.3133333333333326</c:v>
                </c:pt>
                <c:pt idx="15">
                  <c:v>9.1966666666666654</c:v>
                </c:pt>
                <c:pt idx="16">
                  <c:v>7.8466666666666667</c:v>
                </c:pt>
                <c:pt idx="17">
                  <c:v>7.9633333333333338</c:v>
                </c:pt>
                <c:pt idx="18">
                  <c:v>7.28</c:v>
                </c:pt>
                <c:pt idx="19">
                  <c:v>6.9633333333333338</c:v>
                </c:pt>
                <c:pt idx="20">
                  <c:v>6.58</c:v>
                </c:pt>
                <c:pt idx="21">
                  <c:v>6.1466666666666665</c:v>
                </c:pt>
                <c:pt idx="22">
                  <c:v>5.8133333333333335</c:v>
                </c:pt>
                <c:pt idx="23">
                  <c:v>5.6800000000000006</c:v>
                </c:pt>
                <c:pt idx="24">
                  <c:v>4.8133333333333335</c:v>
                </c:pt>
              </c:numCache>
            </c:numRef>
          </c:yVal>
        </c:ser>
        <c:axId val="82356864"/>
        <c:axId val="82355328"/>
      </c:scatterChart>
      <c:valAx>
        <c:axId val="82356864"/>
        <c:scaling>
          <c:orientation val="minMax"/>
          <c:max val="7500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Time</a:t>
                </a:r>
                <a:r>
                  <a:rPr lang="en-IE" baseline="0"/>
                  <a:t> (s)</a:t>
                </a:r>
                <a:endParaRPr lang="en-IE"/>
              </a:p>
            </c:rich>
          </c:tx>
          <c:layout/>
        </c:title>
        <c:numFmt formatCode="General" sourceLinked="1"/>
        <c:minorTickMark val="out"/>
        <c:tickLblPos val="nextTo"/>
        <c:crossAx val="82355328"/>
        <c:crosses val="autoZero"/>
        <c:crossBetween val="midCat"/>
      </c:valAx>
      <c:valAx>
        <c:axId val="82355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Count Rate of Indium (s</a:t>
                </a:r>
                <a:r>
                  <a:rPr lang="en-IE" baseline="30000"/>
                  <a:t>-1</a:t>
                </a:r>
                <a:r>
                  <a:rPr lang="en-IE"/>
                  <a:t>)</a:t>
                </a:r>
              </a:p>
            </c:rich>
          </c:tx>
          <c:layout/>
        </c:title>
        <c:numFmt formatCode="General" sourceLinked="1"/>
        <c:tickLblPos val="nextTo"/>
        <c:crossAx val="8235686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Ln Count Rate vs.</a:t>
            </a:r>
            <a:r>
              <a:rPr lang="en-IE" baseline="0"/>
              <a:t> Time</a:t>
            </a:r>
            <a:endParaRPr lang="en-IE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22140463692038495"/>
                  <c:y val="0.10593102945465151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Count Rate = -(2.13±0.06)*10</a:t>
                    </a:r>
                    <a:r>
                      <a:rPr lang="en-US" baseline="30000"/>
                      <a:t>-4</a:t>
                    </a:r>
                    <a:r>
                      <a:rPr lang="en-US" baseline="0"/>
                      <a:t>t+ 3.15
R² = 0.9896</a:t>
                    </a:r>
                    <a:endParaRPr lang="en-US"/>
                  </a:p>
                </c:rich>
              </c:tx>
              <c:numFmt formatCode="@" sourceLinked="0"/>
            </c:trendlineLbl>
          </c:trendline>
          <c:errBars>
            <c:errDir val="y"/>
            <c:errBarType val="both"/>
            <c:errValType val="cust"/>
            <c:plus>
              <c:numRef>
                <c:f>Sheet1!$L$6:$L$30</c:f>
                <c:numCache>
                  <c:formatCode>General</c:formatCode>
                  <c:ptCount val="25"/>
                  <c:pt idx="0">
                    <c:v>2.7312021610928477E-2</c:v>
                  </c:pt>
                  <c:pt idx="1">
                    <c:v>2.7342611691647908E-2</c:v>
                  </c:pt>
                  <c:pt idx="2">
                    <c:v>2.9041078734997828E-2</c:v>
                  </c:pt>
                  <c:pt idx="3">
                    <c:v>2.9857291444884439E-2</c:v>
                  </c:pt>
                  <c:pt idx="4">
                    <c:v>3.1483315856429023E-2</c:v>
                  </c:pt>
                  <c:pt idx="5">
                    <c:v>3.212582084309111E-2</c:v>
                  </c:pt>
                  <c:pt idx="6">
                    <c:v>3.3022948619966991E-2</c:v>
                  </c:pt>
                  <c:pt idx="7">
                    <c:v>3.3575928445664649E-2</c:v>
                  </c:pt>
                  <c:pt idx="8">
                    <c:v>3.3204233861897602E-2</c:v>
                  </c:pt>
                  <c:pt idx="9">
                    <c:v>3.8648803836198176E-2</c:v>
                  </c:pt>
                  <c:pt idx="10">
                    <c:v>3.7440827374135115E-2</c:v>
                  </c:pt>
                  <c:pt idx="11">
                    <c:v>3.7839856573766206E-2</c:v>
                  </c:pt>
                  <c:pt idx="12">
                    <c:v>3.9604377510327672E-2</c:v>
                  </c:pt>
                  <c:pt idx="13">
                    <c:v>4.3855533744039082E-2</c:v>
                  </c:pt>
                  <c:pt idx="14">
                    <c:v>4.368845961250431E-2</c:v>
                  </c:pt>
                  <c:pt idx="15">
                    <c:v>4.3982098947124314E-2</c:v>
                  </c:pt>
                  <c:pt idx="16">
                    <c:v>4.7873524509705369E-2</c:v>
                  </c:pt>
                  <c:pt idx="17">
                    <c:v>4.7496047375095093E-2</c:v>
                  </c:pt>
                  <c:pt idx="18">
                    <c:v>4.9843271650817859E-2</c:v>
                  </c:pt>
                  <c:pt idx="19">
                    <c:v>5.1054880343948145E-2</c:v>
                  </c:pt>
                  <c:pt idx="20">
                    <c:v>5.2645921202701437E-2</c:v>
                  </c:pt>
                  <c:pt idx="21">
                    <c:v>5.4635145552087545E-2</c:v>
                  </c:pt>
                  <c:pt idx="22">
                    <c:v>5.6327071973590881E-2</c:v>
                  </c:pt>
                  <c:pt idx="23">
                    <c:v>5.7048773753590319E-2</c:v>
                  </c:pt>
                  <c:pt idx="24">
                    <c:v>6.251894073846187E-2</c:v>
                  </c:pt>
                </c:numCache>
              </c:numRef>
            </c:plus>
            <c:minus>
              <c:numRef>
                <c:f>Sheet1!$L$6:$L$30</c:f>
                <c:numCache>
                  <c:formatCode>General</c:formatCode>
                  <c:ptCount val="25"/>
                  <c:pt idx="0">
                    <c:v>2.7312021610928477E-2</c:v>
                  </c:pt>
                  <c:pt idx="1">
                    <c:v>2.7342611691647908E-2</c:v>
                  </c:pt>
                  <c:pt idx="2">
                    <c:v>2.9041078734997828E-2</c:v>
                  </c:pt>
                  <c:pt idx="3">
                    <c:v>2.9857291444884439E-2</c:v>
                  </c:pt>
                  <c:pt idx="4">
                    <c:v>3.1483315856429023E-2</c:v>
                  </c:pt>
                  <c:pt idx="5">
                    <c:v>3.212582084309111E-2</c:v>
                  </c:pt>
                  <c:pt idx="6">
                    <c:v>3.3022948619966991E-2</c:v>
                  </c:pt>
                  <c:pt idx="7">
                    <c:v>3.3575928445664649E-2</c:v>
                  </c:pt>
                  <c:pt idx="8">
                    <c:v>3.3204233861897602E-2</c:v>
                  </c:pt>
                  <c:pt idx="9">
                    <c:v>3.8648803836198176E-2</c:v>
                  </c:pt>
                  <c:pt idx="10">
                    <c:v>3.7440827374135115E-2</c:v>
                  </c:pt>
                  <c:pt idx="11">
                    <c:v>3.7839856573766206E-2</c:v>
                  </c:pt>
                  <c:pt idx="12">
                    <c:v>3.9604377510327672E-2</c:v>
                  </c:pt>
                  <c:pt idx="13">
                    <c:v>4.3855533744039082E-2</c:v>
                  </c:pt>
                  <c:pt idx="14">
                    <c:v>4.368845961250431E-2</c:v>
                  </c:pt>
                  <c:pt idx="15">
                    <c:v>4.3982098947124314E-2</c:v>
                  </c:pt>
                  <c:pt idx="16">
                    <c:v>4.7873524509705369E-2</c:v>
                  </c:pt>
                  <c:pt idx="17">
                    <c:v>4.7496047375095093E-2</c:v>
                  </c:pt>
                  <c:pt idx="18">
                    <c:v>4.9843271650817859E-2</c:v>
                  </c:pt>
                  <c:pt idx="19">
                    <c:v>5.1054880343948145E-2</c:v>
                  </c:pt>
                  <c:pt idx="20">
                    <c:v>5.2645921202701437E-2</c:v>
                  </c:pt>
                  <c:pt idx="21">
                    <c:v>5.4635145552087545E-2</c:v>
                  </c:pt>
                  <c:pt idx="22">
                    <c:v>5.6327071973590881E-2</c:v>
                  </c:pt>
                  <c:pt idx="23">
                    <c:v>5.7048773753590319E-2</c:v>
                  </c:pt>
                  <c:pt idx="24">
                    <c:v>6.251894073846187E-2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val val="1"/>
          </c:errBars>
          <c:xVal>
            <c:numRef>
              <c:f>Sheet1!$D$6:$D$30</c:f>
              <c:numCache>
                <c:formatCode>General</c:formatCode>
                <c:ptCount val="25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900</c:v>
                </c:pt>
                <c:pt idx="4">
                  <c:v>1200</c:v>
                </c:pt>
                <c:pt idx="5">
                  <c:v>1500</c:v>
                </c:pt>
                <c:pt idx="6">
                  <c:v>1800</c:v>
                </c:pt>
                <c:pt idx="7">
                  <c:v>2100</c:v>
                </c:pt>
                <c:pt idx="8">
                  <c:v>2400</c:v>
                </c:pt>
                <c:pt idx="9">
                  <c:v>2700</c:v>
                </c:pt>
                <c:pt idx="10">
                  <c:v>3000</c:v>
                </c:pt>
                <c:pt idx="11">
                  <c:v>3300</c:v>
                </c:pt>
                <c:pt idx="12">
                  <c:v>3600</c:v>
                </c:pt>
                <c:pt idx="13">
                  <c:v>3900</c:v>
                </c:pt>
                <c:pt idx="14">
                  <c:v>4200</c:v>
                </c:pt>
                <c:pt idx="15">
                  <c:v>4500</c:v>
                </c:pt>
                <c:pt idx="16">
                  <c:v>4800</c:v>
                </c:pt>
                <c:pt idx="17">
                  <c:v>5100</c:v>
                </c:pt>
                <c:pt idx="18">
                  <c:v>5400</c:v>
                </c:pt>
                <c:pt idx="19">
                  <c:v>5700</c:v>
                </c:pt>
                <c:pt idx="20">
                  <c:v>6000</c:v>
                </c:pt>
                <c:pt idx="21">
                  <c:v>6300</c:v>
                </c:pt>
                <c:pt idx="22">
                  <c:v>6600</c:v>
                </c:pt>
                <c:pt idx="23">
                  <c:v>6900</c:v>
                </c:pt>
                <c:pt idx="24">
                  <c:v>7200</c:v>
                </c:pt>
              </c:numCache>
            </c:numRef>
          </c:xVal>
          <c:yVal>
            <c:numRef>
              <c:f>Sheet1!$K$6:$K$30</c:f>
              <c:numCache>
                <c:formatCode>General</c:formatCode>
                <c:ptCount val="25"/>
                <c:pt idx="0">
                  <c:v>3.1331726826752289</c:v>
                </c:pt>
                <c:pt idx="1">
                  <c:v>3.1309913395576805</c:v>
                </c:pt>
                <c:pt idx="2">
                  <c:v>3.0137358979935658</c:v>
                </c:pt>
                <c:pt idx="3">
                  <c:v>2.9599323694228037</c:v>
                </c:pt>
                <c:pt idx="4">
                  <c:v>2.8572361963000659</c:v>
                </c:pt>
                <c:pt idx="5">
                  <c:v>2.8181992334918333</c:v>
                </c:pt>
                <c:pt idx="6">
                  <c:v>2.7650604558189897</c:v>
                </c:pt>
                <c:pt idx="7">
                  <c:v>2.733067964077498</c:v>
                </c:pt>
                <c:pt idx="8">
                  <c:v>2.7545096088398755</c:v>
                </c:pt>
                <c:pt idx="9">
                  <c:v>2.4635695123998689</c:v>
                </c:pt>
                <c:pt idx="10">
                  <c:v>2.5241273629412815</c:v>
                </c:pt>
                <c:pt idx="11">
                  <c:v>2.503891949699081</c:v>
                </c:pt>
                <c:pt idx="12">
                  <c:v>2.4171035464366377</c:v>
                </c:pt>
                <c:pt idx="13">
                  <c:v>2.2242631262185757</c:v>
                </c:pt>
                <c:pt idx="14">
                  <c:v>2.2314470651607059</c:v>
                </c:pt>
                <c:pt idx="15">
                  <c:v>2.218841099561085</c:v>
                </c:pt>
                <c:pt idx="16">
                  <c:v>2.0600888131640209</c:v>
                </c:pt>
                <c:pt idx="17">
                  <c:v>2.0748476726696086</c:v>
                </c:pt>
                <c:pt idx="18">
                  <c:v>1.9851308622085946</c:v>
                </c:pt>
                <c:pt idx="19">
                  <c:v>1.9406582869003648</c:v>
                </c:pt>
                <c:pt idx="20">
                  <c:v>1.8840347453372259</c:v>
                </c:pt>
                <c:pt idx="21">
                  <c:v>1.815909929460338</c:v>
                </c:pt>
                <c:pt idx="22">
                  <c:v>1.7601541298127239</c:v>
                </c:pt>
                <c:pt idx="23">
                  <c:v>1.7369512327330601</c:v>
                </c:pt>
                <c:pt idx="24">
                  <c:v>1.5713898447965704</c:v>
                </c:pt>
              </c:numCache>
            </c:numRef>
          </c:yVal>
        </c:ser>
        <c:axId val="167710080"/>
        <c:axId val="167577856"/>
      </c:scatterChart>
      <c:valAx>
        <c:axId val="167710080"/>
        <c:scaling>
          <c:orientation val="minMax"/>
        </c:scaling>
        <c:axPos val="b"/>
        <c:title>
          <c:layout/>
        </c:title>
        <c:numFmt formatCode="General" sourceLinked="1"/>
        <c:tickLblPos val="nextTo"/>
        <c:crossAx val="167577856"/>
        <c:crosses val="autoZero"/>
        <c:crossBetween val="midCat"/>
      </c:valAx>
      <c:valAx>
        <c:axId val="1675778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/>
                  <a:t>Ln (Count Rate of Indium) (ln(s</a:t>
                </a:r>
                <a:r>
                  <a:rPr lang="en-IE" baseline="30000"/>
                  <a:t>-1</a:t>
                </a:r>
                <a:r>
                  <a:rPr lang="en-IE"/>
                  <a:t>))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2617271799358413"/>
            </c:manualLayout>
          </c:layout>
        </c:title>
        <c:numFmt formatCode="General" sourceLinked="1"/>
        <c:tickLblPos val="nextTo"/>
        <c:crossAx val="16771008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6</xdr:row>
      <xdr:rowOff>38100</xdr:rowOff>
    </xdr:from>
    <xdr:to>
      <xdr:col>20</xdr:col>
      <xdr:colOff>95250</xdr:colOff>
      <xdr:row>20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542925</xdr:colOff>
      <xdr:row>17</xdr:row>
      <xdr:rowOff>38100</xdr:rowOff>
    </xdr:from>
    <xdr:to>
      <xdr:col>20</xdr:col>
      <xdr:colOff>238125</xdr:colOff>
      <xdr:row>31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opLeftCell="A9" workbookViewId="0">
      <selection activeCell="C20" sqref="C20"/>
    </sheetView>
  </sheetViews>
  <sheetFormatPr defaultRowHeight="15"/>
  <cols>
    <col min="2" max="2" width="16" customWidth="1"/>
    <col min="3" max="3" width="21.7109375" customWidth="1"/>
  </cols>
  <sheetData>
    <row r="1" spans="1:9">
      <c r="A1" t="s">
        <v>12</v>
      </c>
    </row>
    <row r="2" spans="1:9" ht="15.75" thickBot="1"/>
    <row r="3" spans="1:9">
      <c r="A3" s="7" t="s">
        <v>13</v>
      </c>
      <c r="B3" s="7"/>
    </row>
    <row r="4" spans="1:9">
      <c r="A4" s="4" t="s">
        <v>14</v>
      </c>
      <c r="B4" s="4">
        <v>0.99476970480419025</v>
      </c>
    </row>
    <row r="5" spans="1:9">
      <c r="A5" s="4" t="s">
        <v>15</v>
      </c>
      <c r="B5" s="4">
        <v>0.98956676559621581</v>
      </c>
    </row>
    <row r="6" spans="1:9">
      <c r="A6" s="4" t="s">
        <v>16</v>
      </c>
      <c r="B6" s="4">
        <v>0.98911314670909478</v>
      </c>
    </row>
    <row r="7" spans="1:9">
      <c r="A7" s="4" t="s">
        <v>17</v>
      </c>
      <c r="B7" s="4">
        <v>4.9395802005469829E-2</v>
      </c>
    </row>
    <row r="8" spans="1:9" ht="15.75" thickBot="1">
      <c r="A8" s="5" t="s">
        <v>18</v>
      </c>
      <c r="B8" s="5">
        <v>25</v>
      </c>
    </row>
    <row r="10" spans="1:9" ht="15.75" thickBot="1">
      <c r="A10" t="s">
        <v>19</v>
      </c>
    </row>
    <row r="11" spans="1:9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</row>
    <row r="12" spans="1:9">
      <c r="A12" s="4" t="s">
        <v>20</v>
      </c>
      <c r="B12" s="4">
        <v>1</v>
      </c>
      <c r="C12" s="4">
        <v>5.3227253175052534</v>
      </c>
      <c r="D12" s="4">
        <v>5.3227253175052534</v>
      </c>
      <c r="E12" s="4">
        <v>2181.4937466043739</v>
      </c>
      <c r="F12" s="4">
        <v>2.6932061694392062E-24</v>
      </c>
    </row>
    <row r="13" spans="1:9">
      <c r="A13" s="4" t="s">
        <v>21</v>
      </c>
      <c r="B13" s="4">
        <v>23</v>
      </c>
      <c r="C13" s="4">
        <v>5.6118740882562274E-2</v>
      </c>
      <c r="D13" s="4">
        <v>2.4399452557635772E-3</v>
      </c>
      <c r="E13" s="4"/>
      <c r="F13" s="4"/>
    </row>
    <row r="14" spans="1:9" ht="15.75" thickBot="1">
      <c r="A14" s="5" t="s">
        <v>22</v>
      </c>
      <c r="B14" s="5">
        <v>24</v>
      </c>
      <c r="C14" s="5">
        <v>5.3788440583878154</v>
      </c>
      <c r="D14" s="5"/>
      <c r="E14" s="5"/>
      <c r="F14" s="5"/>
    </row>
    <row r="15" spans="1:9" ht="15.75" thickBot="1"/>
    <row r="16" spans="1:9">
      <c r="A16" s="6"/>
      <c r="B16" s="6" t="s">
        <v>29</v>
      </c>
      <c r="C16" s="6" t="s">
        <v>17</v>
      </c>
      <c r="D16" s="6" t="s">
        <v>30</v>
      </c>
      <c r="E16" s="6" t="s">
        <v>31</v>
      </c>
      <c r="F16" s="6" t="s">
        <v>32</v>
      </c>
      <c r="G16" s="6" t="s">
        <v>33</v>
      </c>
      <c r="H16" s="6" t="s">
        <v>34</v>
      </c>
      <c r="I16" s="6" t="s">
        <v>35</v>
      </c>
    </row>
    <row r="17" spans="1:9">
      <c r="A17" s="4" t="s">
        <v>23</v>
      </c>
      <c r="B17" s="4">
        <v>3.1509829660045519</v>
      </c>
      <c r="C17" s="4">
        <v>1.9179902745595678E-2</v>
      </c>
      <c r="D17" s="4">
        <v>164.28565920273599</v>
      </c>
      <c r="E17" s="4">
        <v>8.1912650751088544E-37</v>
      </c>
      <c r="F17" s="4">
        <v>3.1113063144492643</v>
      </c>
      <c r="G17" s="4">
        <v>3.1906596175598394</v>
      </c>
      <c r="H17" s="4">
        <v>3.1113063144492643</v>
      </c>
      <c r="I17" s="4">
        <v>3.1906596175598394</v>
      </c>
    </row>
    <row r="18" spans="1:9" ht="15.75" thickBot="1">
      <c r="A18" s="5" t="s">
        <v>36</v>
      </c>
      <c r="B18" s="5">
        <v>-2.1329176913818356E-4</v>
      </c>
      <c r="C18" s="9" t="s">
        <v>40</v>
      </c>
      <c r="D18" s="5">
        <v>-46.70646364909652</v>
      </c>
      <c r="E18" s="5">
        <v>2.6932061694392062E-24</v>
      </c>
      <c r="F18" s="5">
        <v>-2.2273859093706157E-4</v>
      </c>
      <c r="G18" s="5">
        <v>-2.0384494733930556E-4</v>
      </c>
      <c r="H18" s="5">
        <v>-2.2273859093706157E-4</v>
      </c>
      <c r="I18" s="5">
        <v>-2.0384494733930556E-4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G32" sqref="G32"/>
    </sheetView>
  </sheetViews>
  <sheetFormatPr defaultRowHeight="15"/>
  <sheetData>
    <row r="1" spans="1:12" s="3" customFormat="1" ht="15.75" thickBot="1">
      <c r="A1" s="3" t="s">
        <v>0</v>
      </c>
    </row>
    <row r="3" spans="1:12" s="2" customFormat="1">
      <c r="A3" s="2" t="s">
        <v>1</v>
      </c>
    </row>
    <row r="5" spans="1:12" s="1" customFormat="1">
      <c r="A5" s="1" t="s">
        <v>7</v>
      </c>
      <c r="B5" s="1" t="s">
        <v>8</v>
      </c>
      <c r="C5" s="1" t="s">
        <v>2</v>
      </c>
      <c r="D5" s="1" t="s">
        <v>11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9</v>
      </c>
      <c r="J5" s="1" t="s">
        <v>10</v>
      </c>
      <c r="K5" s="1" t="s">
        <v>37</v>
      </c>
      <c r="L5" s="1" t="s">
        <v>38</v>
      </c>
    </row>
    <row r="6" spans="1:12">
      <c r="A6">
        <v>0.47</v>
      </c>
      <c r="B6">
        <v>0.05</v>
      </c>
      <c r="C6">
        <v>0</v>
      </c>
      <c r="D6">
        <f>C6*60</f>
        <v>0</v>
      </c>
      <c r="E6">
        <v>1405</v>
      </c>
      <c r="F6">
        <f>SQRT(E6)</f>
        <v>37.483329627982627</v>
      </c>
      <c r="G6">
        <f>E6/60</f>
        <v>23.416666666666668</v>
      </c>
      <c r="H6">
        <f>F6/60</f>
        <v>0.62472216046637707</v>
      </c>
      <c r="I6">
        <f>G6-$A$6</f>
        <v>22.946666666666669</v>
      </c>
      <c r="J6">
        <f>SQRT(H6^2+$B$6^2)</f>
        <v>0.62671985589877222</v>
      </c>
      <c r="K6">
        <f>LN(I6)</f>
        <v>3.1331726826752289</v>
      </c>
      <c r="L6">
        <f>J6/I6</f>
        <v>2.7312021610928477E-2</v>
      </c>
    </row>
    <row r="7" spans="1:12">
      <c r="C7">
        <v>5</v>
      </c>
      <c r="D7">
        <f t="shared" ref="D7:D30" si="0">C7*60</f>
        <v>300</v>
      </c>
      <c r="E7">
        <v>1402</v>
      </c>
      <c r="F7">
        <f t="shared" ref="F7:F30" si="1">SQRT(E7)</f>
        <v>37.443290453698111</v>
      </c>
      <c r="G7">
        <f t="shared" ref="G7:G30" si="2">E7/60</f>
        <v>23.366666666666667</v>
      </c>
      <c r="H7">
        <f t="shared" ref="H7:H30" si="3">F7/60</f>
        <v>0.62405484089496854</v>
      </c>
      <c r="I7">
        <f t="shared" ref="I7:I30" si="4">G7-$A$6</f>
        <v>22.896666666666668</v>
      </c>
      <c r="J7">
        <f t="shared" ref="J7:J30" si="5">SQRT(H7^2+$B$6^2)</f>
        <v>0.62605466569976498</v>
      </c>
      <c r="K7">
        <f t="shared" ref="K7:K30" si="6">LN(I7)</f>
        <v>3.1309913395576805</v>
      </c>
      <c r="L7">
        <f t="shared" ref="L7:L30" si="7">J7/I7</f>
        <v>2.7342611691647908E-2</v>
      </c>
    </row>
    <row r="8" spans="1:12">
      <c r="C8">
        <v>10</v>
      </c>
      <c r="D8">
        <f t="shared" si="0"/>
        <v>600</v>
      </c>
      <c r="E8">
        <v>1250</v>
      </c>
      <c r="F8">
        <f t="shared" si="1"/>
        <v>35.355339059327378</v>
      </c>
      <c r="G8">
        <f t="shared" si="2"/>
        <v>20.833333333333332</v>
      </c>
      <c r="H8">
        <f t="shared" si="3"/>
        <v>0.58925565098878963</v>
      </c>
      <c r="I8">
        <f t="shared" si="4"/>
        <v>20.363333333333333</v>
      </c>
      <c r="J8">
        <f t="shared" si="5"/>
        <v>0.59137316664033912</v>
      </c>
      <c r="K8">
        <f t="shared" si="6"/>
        <v>3.0137358979935658</v>
      </c>
      <c r="L8">
        <f t="shared" si="7"/>
        <v>2.9041078734997828E-2</v>
      </c>
    </row>
    <row r="9" spans="1:12">
      <c r="C9">
        <v>15</v>
      </c>
      <c r="D9">
        <f t="shared" si="0"/>
        <v>900</v>
      </c>
      <c r="E9">
        <v>1186</v>
      </c>
      <c r="F9">
        <f t="shared" si="1"/>
        <v>34.438350715445125</v>
      </c>
      <c r="G9">
        <f t="shared" si="2"/>
        <v>19.766666666666666</v>
      </c>
      <c r="H9">
        <f t="shared" si="3"/>
        <v>0.57397251192408538</v>
      </c>
      <c r="I9">
        <f t="shared" si="4"/>
        <v>19.296666666666667</v>
      </c>
      <c r="J9">
        <f t="shared" si="5"/>
        <v>0.57614620058145338</v>
      </c>
      <c r="K9">
        <f t="shared" si="6"/>
        <v>2.9599323694228037</v>
      </c>
      <c r="L9">
        <f t="shared" si="7"/>
        <v>2.9857291444884439E-2</v>
      </c>
    </row>
    <row r="10" spans="1:12">
      <c r="C10">
        <v>20</v>
      </c>
      <c r="D10">
        <f t="shared" si="0"/>
        <v>1200</v>
      </c>
      <c r="E10">
        <v>1073</v>
      </c>
      <c r="F10">
        <f t="shared" si="1"/>
        <v>32.756678708318397</v>
      </c>
      <c r="G10">
        <f t="shared" si="2"/>
        <v>17.883333333333333</v>
      </c>
      <c r="H10">
        <f t="shared" si="3"/>
        <v>0.54594464513863994</v>
      </c>
      <c r="I10">
        <f t="shared" si="4"/>
        <v>17.413333333333334</v>
      </c>
      <c r="J10">
        <f t="shared" si="5"/>
        <v>0.54822947344661743</v>
      </c>
      <c r="K10">
        <f t="shared" si="6"/>
        <v>2.8572361963000659</v>
      </c>
      <c r="L10">
        <f t="shared" si="7"/>
        <v>3.1483315856429023E-2</v>
      </c>
    </row>
    <row r="11" spans="1:12">
      <c r="C11">
        <v>25</v>
      </c>
      <c r="D11">
        <f t="shared" si="0"/>
        <v>1500</v>
      </c>
      <c r="E11">
        <v>1033</v>
      </c>
      <c r="F11">
        <f t="shared" si="1"/>
        <v>32.140317359976393</v>
      </c>
      <c r="G11">
        <f t="shared" si="2"/>
        <v>17.216666666666665</v>
      </c>
      <c r="H11">
        <f t="shared" si="3"/>
        <v>0.5356719559996066</v>
      </c>
      <c r="I11">
        <f t="shared" si="4"/>
        <v>16.746666666666666</v>
      </c>
      <c r="J11">
        <f t="shared" si="5"/>
        <v>0.53800041305229906</v>
      </c>
      <c r="K11">
        <f t="shared" si="6"/>
        <v>2.8181992334918333</v>
      </c>
      <c r="L11">
        <f t="shared" si="7"/>
        <v>3.212582084309111E-2</v>
      </c>
    </row>
    <row r="12" spans="1:12">
      <c r="C12">
        <v>30</v>
      </c>
      <c r="D12">
        <f t="shared" si="0"/>
        <v>1800</v>
      </c>
      <c r="E12">
        <v>981</v>
      </c>
      <c r="F12">
        <f t="shared" si="1"/>
        <v>31.32091952673165</v>
      </c>
      <c r="G12">
        <f t="shared" si="2"/>
        <v>16.350000000000001</v>
      </c>
      <c r="H12">
        <f t="shared" si="3"/>
        <v>0.52201532544552753</v>
      </c>
      <c r="I12">
        <f t="shared" si="4"/>
        <v>15.88</v>
      </c>
      <c r="J12">
        <f t="shared" si="5"/>
        <v>0.52440442408507582</v>
      </c>
      <c r="K12">
        <f t="shared" si="6"/>
        <v>2.7650604558189897</v>
      </c>
      <c r="L12">
        <f t="shared" si="7"/>
        <v>3.3022948619966991E-2</v>
      </c>
    </row>
    <row r="13" spans="1:12">
      <c r="C13">
        <v>35</v>
      </c>
      <c r="D13">
        <f t="shared" si="0"/>
        <v>2100</v>
      </c>
      <c r="E13">
        <v>951</v>
      </c>
      <c r="F13">
        <f t="shared" si="1"/>
        <v>30.838287890218549</v>
      </c>
      <c r="G13">
        <f t="shared" si="2"/>
        <v>15.85</v>
      </c>
      <c r="H13">
        <f t="shared" si="3"/>
        <v>0.51397146483697587</v>
      </c>
      <c r="I13">
        <f t="shared" si="4"/>
        <v>15.379999999999999</v>
      </c>
      <c r="J13">
        <f t="shared" si="5"/>
        <v>0.51639777949432231</v>
      </c>
      <c r="K13">
        <f t="shared" si="6"/>
        <v>2.733067964077498</v>
      </c>
      <c r="L13">
        <f t="shared" si="7"/>
        <v>3.3575928445664649E-2</v>
      </c>
    </row>
    <row r="14" spans="1:12">
      <c r="C14">
        <v>40</v>
      </c>
      <c r="D14">
        <f t="shared" si="0"/>
        <v>2400</v>
      </c>
      <c r="E14">
        <v>971</v>
      </c>
      <c r="F14">
        <f t="shared" si="1"/>
        <v>31.160872901765767</v>
      </c>
      <c r="G14">
        <f t="shared" si="2"/>
        <v>16.183333333333334</v>
      </c>
      <c r="H14">
        <f t="shared" si="3"/>
        <v>0.51934788169609614</v>
      </c>
      <c r="I14">
        <f t="shared" si="4"/>
        <v>15.713333333333333</v>
      </c>
      <c r="J14">
        <f t="shared" si="5"/>
        <v>0.52174919474995096</v>
      </c>
      <c r="K14">
        <f t="shared" si="6"/>
        <v>2.7545096088398755</v>
      </c>
      <c r="L14">
        <f t="shared" si="7"/>
        <v>3.3204233861897602E-2</v>
      </c>
    </row>
    <row r="15" spans="1:12">
      <c r="C15">
        <v>45</v>
      </c>
      <c r="D15">
        <f t="shared" si="0"/>
        <v>2700</v>
      </c>
      <c r="E15">
        <v>733</v>
      </c>
      <c r="F15">
        <f t="shared" si="1"/>
        <v>27.073972741361768</v>
      </c>
      <c r="G15">
        <f t="shared" si="2"/>
        <v>12.216666666666667</v>
      </c>
      <c r="H15">
        <f t="shared" si="3"/>
        <v>0.45123287902269615</v>
      </c>
      <c r="I15">
        <f t="shared" si="4"/>
        <v>11.746666666666666</v>
      </c>
      <c r="J15">
        <f t="shared" si="5"/>
        <v>0.45399461572920791</v>
      </c>
      <c r="K15">
        <f t="shared" si="6"/>
        <v>2.4635695123998689</v>
      </c>
      <c r="L15">
        <f t="shared" si="7"/>
        <v>3.8648803836198176E-2</v>
      </c>
    </row>
    <row r="16" spans="1:12">
      <c r="C16">
        <v>50</v>
      </c>
      <c r="D16">
        <f t="shared" si="0"/>
        <v>3000</v>
      </c>
      <c r="E16">
        <v>777</v>
      </c>
      <c r="F16">
        <f t="shared" si="1"/>
        <v>27.874719729532707</v>
      </c>
      <c r="G16">
        <f t="shared" si="2"/>
        <v>12.95</v>
      </c>
      <c r="H16">
        <f t="shared" si="3"/>
        <v>0.46457866215887844</v>
      </c>
      <c r="I16">
        <f t="shared" si="4"/>
        <v>12.479999999999999</v>
      </c>
      <c r="J16">
        <f t="shared" si="5"/>
        <v>0.4672615256292062</v>
      </c>
      <c r="K16">
        <f t="shared" si="6"/>
        <v>2.5241273629412815</v>
      </c>
      <c r="L16">
        <f t="shared" si="7"/>
        <v>3.7440827374135115E-2</v>
      </c>
    </row>
    <row r="17" spans="3:12">
      <c r="C17">
        <v>55</v>
      </c>
      <c r="D17">
        <f t="shared" si="0"/>
        <v>3300</v>
      </c>
      <c r="E17">
        <v>762</v>
      </c>
      <c r="F17">
        <f t="shared" si="1"/>
        <v>27.604347483684521</v>
      </c>
      <c r="G17">
        <f t="shared" si="2"/>
        <v>12.7</v>
      </c>
      <c r="H17">
        <f t="shared" si="3"/>
        <v>0.46007245806140867</v>
      </c>
      <c r="I17">
        <f t="shared" si="4"/>
        <v>12.229999999999999</v>
      </c>
      <c r="J17">
        <f t="shared" si="5"/>
        <v>0.46278144589716069</v>
      </c>
      <c r="K17">
        <f t="shared" si="6"/>
        <v>2.503891949699081</v>
      </c>
      <c r="L17">
        <f t="shared" si="7"/>
        <v>3.7839856573766206E-2</v>
      </c>
    </row>
    <row r="18" spans="3:12">
      <c r="C18">
        <v>60</v>
      </c>
      <c r="D18">
        <f t="shared" si="0"/>
        <v>3600</v>
      </c>
      <c r="E18">
        <v>701</v>
      </c>
      <c r="F18">
        <f t="shared" si="1"/>
        <v>26.476404589747453</v>
      </c>
      <c r="G18">
        <f t="shared" si="2"/>
        <v>11.683333333333334</v>
      </c>
      <c r="H18">
        <f t="shared" si="3"/>
        <v>0.44127340982912422</v>
      </c>
      <c r="I18">
        <f t="shared" si="4"/>
        <v>11.213333333333333</v>
      </c>
      <c r="J18">
        <f t="shared" si="5"/>
        <v>0.44409708648247426</v>
      </c>
      <c r="K18">
        <f t="shared" si="6"/>
        <v>2.4171035464366377</v>
      </c>
      <c r="L18">
        <f t="shared" si="7"/>
        <v>3.9604377510327672E-2</v>
      </c>
    </row>
    <row r="19" spans="3:12">
      <c r="C19">
        <v>65</v>
      </c>
      <c r="D19">
        <f t="shared" si="0"/>
        <v>3900</v>
      </c>
      <c r="E19">
        <v>583</v>
      </c>
      <c r="F19">
        <f t="shared" si="1"/>
        <v>24.145392935299274</v>
      </c>
      <c r="G19">
        <f t="shared" si="2"/>
        <v>9.7166666666666668</v>
      </c>
      <c r="H19">
        <f t="shared" si="3"/>
        <v>0.40242321558832123</v>
      </c>
      <c r="I19">
        <f t="shared" si="4"/>
        <v>9.2466666666666661</v>
      </c>
      <c r="J19">
        <f t="shared" si="5"/>
        <v>0.40551750201988135</v>
      </c>
      <c r="K19">
        <f t="shared" si="6"/>
        <v>2.2242631262185757</v>
      </c>
      <c r="L19">
        <f t="shared" si="7"/>
        <v>4.3855533744039082E-2</v>
      </c>
    </row>
    <row r="20" spans="3:12">
      <c r="C20">
        <v>70</v>
      </c>
      <c r="D20">
        <f t="shared" si="0"/>
        <v>4200</v>
      </c>
      <c r="E20">
        <v>587</v>
      </c>
      <c r="F20">
        <f t="shared" si="1"/>
        <v>24.228082879171435</v>
      </c>
      <c r="G20">
        <f t="shared" si="2"/>
        <v>9.7833333333333332</v>
      </c>
      <c r="H20">
        <f t="shared" si="3"/>
        <v>0.40380138131952392</v>
      </c>
      <c r="I20">
        <f t="shared" si="4"/>
        <v>9.3133333333333326</v>
      </c>
      <c r="J20">
        <f t="shared" si="5"/>
        <v>0.40688518719112343</v>
      </c>
      <c r="K20">
        <f t="shared" si="6"/>
        <v>2.2314470651607059</v>
      </c>
      <c r="L20">
        <f t="shared" si="7"/>
        <v>4.368845961250431E-2</v>
      </c>
    </row>
    <row r="21" spans="3:12">
      <c r="C21">
        <v>75</v>
      </c>
      <c r="D21">
        <f t="shared" si="0"/>
        <v>4500</v>
      </c>
      <c r="E21">
        <v>580</v>
      </c>
      <c r="F21">
        <f t="shared" si="1"/>
        <v>24.083189157584592</v>
      </c>
      <c r="G21">
        <f t="shared" si="2"/>
        <v>9.6666666666666661</v>
      </c>
      <c r="H21">
        <f t="shared" si="3"/>
        <v>0.40138648595974319</v>
      </c>
      <c r="I21">
        <f t="shared" si="4"/>
        <v>9.1966666666666654</v>
      </c>
      <c r="J21">
        <f t="shared" si="5"/>
        <v>0.40448870331705322</v>
      </c>
      <c r="K21">
        <f t="shared" si="6"/>
        <v>2.218841099561085</v>
      </c>
      <c r="L21">
        <f t="shared" si="7"/>
        <v>4.3982098947124314E-2</v>
      </c>
    </row>
    <row r="22" spans="3:12">
      <c r="C22">
        <v>80</v>
      </c>
      <c r="D22">
        <f t="shared" si="0"/>
        <v>4800</v>
      </c>
      <c r="E22">
        <v>499</v>
      </c>
      <c r="F22">
        <f t="shared" si="1"/>
        <v>22.338307903688676</v>
      </c>
      <c r="G22">
        <f t="shared" si="2"/>
        <v>8.3166666666666664</v>
      </c>
      <c r="H22">
        <f t="shared" si="3"/>
        <v>0.37230513172814461</v>
      </c>
      <c r="I22">
        <f t="shared" si="4"/>
        <v>7.8466666666666667</v>
      </c>
      <c r="J22">
        <f t="shared" si="5"/>
        <v>0.3756475889861548</v>
      </c>
      <c r="K22">
        <f t="shared" si="6"/>
        <v>2.0600888131640209</v>
      </c>
      <c r="L22">
        <f t="shared" si="7"/>
        <v>4.7873524509705369E-2</v>
      </c>
    </row>
    <row r="23" spans="3:12">
      <c r="C23">
        <v>85</v>
      </c>
      <c r="D23">
        <f t="shared" si="0"/>
        <v>5100</v>
      </c>
      <c r="E23">
        <v>506</v>
      </c>
      <c r="F23">
        <f t="shared" si="1"/>
        <v>22.494443758403985</v>
      </c>
      <c r="G23">
        <f t="shared" si="2"/>
        <v>8.4333333333333336</v>
      </c>
      <c r="H23">
        <f t="shared" si="3"/>
        <v>0.37490739597339978</v>
      </c>
      <c r="I23">
        <f t="shared" si="4"/>
        <v>7.9633333333333338</v>
      </c>
      <c r="J23">
        <f t="shared" si="5"/>
        <v>0.37822685726367394</v>
      </c>
      <c r="K23">
        <f t="shared" si="6"/>
        <v>2.0748476726696086</v>
      </c>
      <c r="L23">
        <f t="shared" si="7"/>
        <v>4.7496047375095093E-2</v>
      </c>
    </row>
    <row r="24" spans="3:12">
      <c r="C24">
        <v>90</v>
      </c>
      <c r="D24">
        <f t="shared" si="0"/>
        <v>5400</v>
      </c>
      <c r="E24">
        <v>465</v>
      </c>
      <c r="F24">
        <f t="shared" si="1"/>
        <v>21.563858652847824</v>
      </c>
      <c r="G24">
        <f t="shared" si="2"/>
        <v>7.75</v>
      </c>
      <c r="H24">
        <f t="shared" si="3"/>
        <v>0.3593976442141304</v>
      </c>
      <c r="I24">
        <f t="shared" si="4"/>
        <v>7.28</v>
      </c>
      <c r="J24">
        <f t="shared" si="5"/>
        <v>0.36285901761795403</v>
      </c>
      <c r="K24">
        <f t="shared" si="6"/>
        <v>1.9851308622085946</v>
      </c>
      <c r="L24">
        <f t="shared" si="7"/>
        <v>4.9843271650817859E-2</v>
      </c>
    </row>
    <row r="25" spans="3:12">
      <c r="C25">
        <v>95</v>
      </c>
      <c r="D25">
        <f t="shared" si="0"/>
        <v>5700</v>
      </c>
      <c r="E25">
        <v>446</v>
      </c>
      <c r="F25">
        <f t="shared" si="1"/>
        <v>21.118712081942874</v>
      </c>
      <c r="G25">
        <f t="shared" si="2"/>
        <v>7.4333333333333336</v>
      </c>
      <c r="H25">
        <f t="shared" si="3"/>
        <v>0.35197853469904788</v>
      </c>
      <c r="I25">
        <f t="shared" si="4"/>
        <v>6.9633333333333338</v>
      </c>
      <c r="J25">
        <f t="shared" si="5"/>
        <v>0.35551215012835896</v>
      </c>
      <c r="K25">
        <f t="shared" si="6"/>
        <v>1.9406582869003648</v>
      </c>
      <c r="L25">
        <f t="shared" si="7"/>
        <v>5.1054880343948145E-2</v>
      </c>
    </row>
    <row r="26" spans="3:12">
      <c r="C26">
        <v>100</v>
      </c>
      <c r="D26">
        <f t="shared" si="0"/>
        <v>6000</v>
      </c>
      <c r="E26">
        <v>423</v>
      </c>
      <c r="F26">
        <f t="shared" si="1"/>
        <v>20.566963801203133</v>
      </c>
      <c r="G26">
        <f t="shared" si="2"/>
        <v>7.05</v>
      </c>
      <c r="H26">
        <f t="shared" si="3"/>
        <v>0.34278273002005222</v>
      </c>
      <c r="I26">
        <f t="shared" si="4"/>
        <v>6.58</v>
      </c>
      <c r="J26">
        <f t="shared" si="5"/>
        <v>0.34641016151377546</v>
      </c>
      <c r="K26">
        <f t="shared" si="6"/>
        <v>1.8840347453372259</v>
      </c>
      <c r="L26">
        <f t="shared" si="7"/>
        <v>5.2645921202701437E-2</v>
      </c>
    </row>
    <row r="27" spans="3:12">
      <c r="C27">
        <v>105</v>
      </c>
      <c r="D27">
        <f t="shared" si="0"/>
        <v>6300</v>
      </c>
      <c r="E27">
        <v>397</v>
      </c>
      <c r="F27">
        <f t="shared" si="1"/>
        <v>19.924858845171276</v>
      </c>
      <c r="G27">
        <f t="shared" si="2"/>
        <v>6.6166666666666663</v>
      </c>
      <c r="H27">
        <f t="shared" si="3"/>
        <v>0.33208098075285458</v>
      </c>
      <c r="I27">
        <f t="shared" si="4"/>
        <v>6.1466666666666665</v>
      </c>
      <c r="J27">
        <f t="shared" si="5"/>
        <v>0.33582402799349809</v>
      </c>
      <c r="K27">
        <f t="shared" si="6"/>
        <v>1.815909929460338</v>
      </c>
      <c r="L27">
        <f t="shared" si="7"/>
        <v>5.4635145552087545E-2</v>
      </c>
    </row>
    <row r="28" spans="3:12">
      <c r="C28">
        <v>110</v>
      </c>
      <c r="D28">
        <f t="shared" si="0"/>
        <v>6600</v>
      </c>
      <c r="E28">
        <v>377</v>
      </c>
      <c r="F28">
        <f t="shared" si="1"/>
        <v>19.416487838947599</v>
      </c>
      <c r="G28">
        <f t="shared" si="2"/>
        <v>6.2833333333333332</v>
      </c>
      <c r="H28">
        <f t="shared" si="3"/>
        <v>0.32360813064912664</v>
      </c>
      <c r="I28">
        <f t="shared" si="4"/>
        <v>5.8133333333333335</v>
      </c>
      <c r="J28">
        <f t="shared" si="5"/>
        <v>0.32744804507314168</v>
      </c>
      <c r="K28">
        <f t="shared" si="6"/>
        <v>1.7601541298127239</v>
      </c>
      <c r="L28">
        <f t="shared" si="7"/>
        <v>5.6327071973590881E-2</v>
      </c>
    </row>
    <row r="29" spans="3:12">
      <c r="C29">
        <v>115</v>
      </c>
      <c r="D29">
        <f t="shared" si="0"/>
        <v>6900</v>
      </c>
      <c r="E29">
        <v>369</v>
      </c>
      <c r="F29">
        <f t="shared" si="1"/>
        <v>19.209372712298546</v>
      </c>
      <c r="G29">
        <f t="shared" si="2"/>
        <v>6.15</v>
      </c>
      <c r="H29">
        <f t="shared" si="3"/>
        <v>0.32015621187164245</v>
      </c>
      <c r="I29">
        <f t="shared" si="4"/>
        <v>5.6800000000000006</v>
      </c>
      <c r="J29">
        <f t="shared" si="5"/>
        <v>0.32403703492039304</v>
      </c>
      <c r="K29">
        <f t="shared" si="6"/>
        <v>1.7369512327330601</v>
      </c>
      <c r="L29">
        <f t="shared" si="7"/>
        <v>5.7048773753590319E-2</v>
      </c>
    </row>
    <row r="30" spans="3:12">
      <c r="C30">
        <v>120</v>
      </c>
      <c r="D30">
        <f t="shared" si="0"/>
        <v>7200</v>
      </c>
      <c r="E30">
        <v>317</v>
      </c>
      <c r="F30">
        <f t="shared" si="1"/>
        <v>17.804493814764857</v>
      </c>
      <c r="G30">
        <f t="shared" si="2"/>
        <v>5.2833333333333332</v>
      </c>
      <c r="H30">
        <f t="shared" si="3"/>
        <v>0.29674156357941428</v>
      </c>
      <c r="I30">
        <f t="shared" si="4"/>
        <v>4.8133333333333335</v>
      </c>
      <c r="J30">
        <f t="shared" si="5"/>
        <v>0.30092450142112981</v>
      </c>
      <c r="K30">
        <f t="shared" si="6"/>
        <v>1.5713898447965704</v>
      </c>
      <c r="L30">
        <f t="shared" si="7"/>
        <v>6.251894073846187E-2</v>
      </c>
    </row>
    <row r="32" spans="3:12">
      <c r="G32" s="8" t="s">
        <v>39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Regression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Paddy</dc:creator>
  <cp:lastModifiedBy>Paddy</cp:lastModifiedBy>
  <dcterms:created xsi:type="dcterms:W3CDTF">2010-03-27T20:15:19Z</dcterms:created>
  <dcterms:modified xsi:type="dcterms:W3CDTF">2010-03-28T00:07:48Z</dcterms:modified>
</cp:coreProperties>
</file>